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66\Desktop\"/>
    </mc:Choice>
  </mc:AlternateContent>
  <xr:revisionPtr revIDLastSave="0" documentId="8_{24320F42-37D7-44E1-B363-096BFE43F0C0}" xr6:coauthVersionLast="47" xr6:coauthVersionMax="47" xr10:uidLastSave="{00000000-0000-0000-0000-000000000000}"/>
  <bookViews>
    <workbookView xWindow="-120" yWindow="-120" windowWidth="29040" windowHeight="15840" xr2:uid="{A78F1F0C-9549-4E9E-A4FA-54725409E5E1}"/>
  </bookViews>
  <sheets>
    <sheet name="Φύλλο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X7" i="1"/>
  <c r="W7" i="1"/>
  <c r="V7" i="1"/>
  <c r="U7" i="1"/>
  <c r="T7" i="1"/>
  <c r="S7" i="1"/>
  <c r="R7" i="1"/>
  <c r="AD7" i="1" s="1"/>
  <c r="AD6" i="1"/>
  <c r="AE6" i="1" s="1"/>
  <c r="Y6" i="1"/>
  <c r="X6" i="1"/>
  <c r="W6" i="1"/>
  <c r="V6" i="1"/>
  <c r="U6" i="1"/>
  <c r="T6" i="1"/>
  <c r="S6" i="1"/>
  <c r="R6" i="1"/>
  <c r="AD5" i="1"/>
  <c r="AB5" i="1"/>
  <c r="AA5" i="1"/>
  <c r="Y5" i="1"/>
  <c r="X5" i="1"/>
  <c r="W5" i="1"/>
  <c r="AE5" i="1" s="1"/>
  <c r="V5" i="1"/>
  <c r="U5" i="1"/>
  <c r="T5" i="1"/>
  <c r="S5" i="1"/>
  <c r="AE7" i="1" l="1"/>
</calcChain>
</file>

<file path=xl/sharedStrings.xml><?xml version="1.0" encoding="utf-8"?>
<sst xmlns="http://schemas.openxmlformats.org/spreadsheetml/2006/main" count="49" uniqueCount="49">
  <si>
    <t>ΠΙΝΑΚΑΣ ΒΑΘΜΟΛΟΓΗΣΗΣ ΚΩΔ. 8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</si>
  <si>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</si>
  <si>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</si>
  <si>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</si>
  <si>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</si>
  <si>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</si>
  <si>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</si>
  <si>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</si>
  <si>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t>ΒΑΘΜΟΛΟΓΙΑ</t>
  </si>
  <si>
    <t>ΣΥΝΟΛΟ ΜΟΝΑΔΩΝ</t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</si>
  <si>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</si>
  <si>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</si>
  <si>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</si>
  <si>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</si>
  <si>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</si>
  <si>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</si>
  <si>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</si>
  <si>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</si>
  <si>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ΕΜΠΕΙΡΙΑ (σε μήνες, μέχρι 84 μήνες)</t>
  </si>
  <si>
    <r>
      <t xml:space="preserve">ΜΟΝΑΔΕΣ
</t>
    </r>
    <r>
      <rPr>
        <b/>
        <sz val="14"/>
        <color indexed="12"/>
        <rFont val="Arial Greek"/>
        <charset val="161"/>
      </rPr>
      <t>(1α)</t>
    </r>
  </si>
  <si>
    <r>
      <t xml:space="preserve">ΜΟΝΑΔΕΣ
</t>
    </r>
    <r>
      <rPr>
        <b/>
        <sz val="14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</si>
  <si>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4"/>
        <color indexed="12"/>
        <rFont val="Arial Greek"/>
        <charset val="161"/>
      </rPr>
      <t>3</t>
    </r>
  </si>
  <si>
    <r>
      <t xml:space="preserve">ΜΟΝΑΔΕΣ
</t>
    </r>
    <r>
      <rPr>
        <b/>
        <sz val="14"/>
        <color indexed="12"/>
        <rFont val="Arial Greek"/>
        <charset val="161"/>
      </rPr>
      <t>4</t>
    </r>
  </si>
  <si>
    <r>
      <t xml:space="preserve">ΜΟΝΑΔΕΣ
</t>
    </r>
    <r>
      <rPr>
        <b/>
        <sz val="14"/>
        <color indexed="12"/>
        <rFont val="Arial Greek"/>
        <charset val="161"/>
      </rPr>
      <t>5)</t>
    </r>
  </si>
  <si>
    <r>
      <t xml:space="preserve">ΜΟΝΑΔΕΣ
</t>
    </r>
    <r>
      <rPr>
        <b/>
        <sz val="14"/>
        <color indexed="12"/>
        <rFont val="Arial Greek"/>
        <charset val="161"/>
      </rPr>
      <t>6</t>
    </r>
  </si>
  <si>
    <r>
      <t xml:space="preserve">ΜΟΝΑΔΕΣ
</t>
    </r>
    <r>
      <rPr>
        <b/>
        <sz val="14"/>
        <color indexed="12"/>
        <rFont val="Arial Greek"/>
        <charset val="161"/>
      </rPr>
      <t>7</t>
    </r>
  </si>
  <si>
    <r>
      <t xml:space="preserve">ΜΟΝΑΔΕΣ
</t>
    </r>
    <r>
      <rPr>
        <b/>
        <sz val="14"/>
        <color indexed="12"/>
        <rFont val="Arial Greek"/>
        <charset val="161"/>
      </rPr>
      <t>8)</t>
    </r>
  </si>
  <si>
    <t>ΣΥΝΟΛΟ ΕΜΠΕΙΡΙΑΣ</t>
  </si>
  <si>
    <t>(1α)</t>
  </si>
  <si>
    <t>(2)</t>
  </si>
  <si>
    <t>(3)</t>
  </si>
  <si>
    <t>(4)</t>
  </si>
  <si>
    <t>(5)</t>
  </si>
  <si>
    <t>6</t>
  </si>
  <si>
    <t>7</t>
  </si>
  <si>
    <t>1-24</t>
  </si>
  <si>
    <t>25-48</t>
  </si>
  <si>
    <t>49-72</t>
  </si>
  <si>
    <t>73-96</t>
  </si>
  <si>
    <t>ΣΥΝΟΛΟ</t>
  </si>
  <si>
    <t>ΚΟΥΚΟΥΖΙΚΗ</t>
  </si>
  <si>
    <t>ΠΑΡΑΣΚΕΥΗ</t>
  </si>
  <si>
    <t>ΑΝΤΩΝΙΟΣ</t>
  </si>
  <si>
    <t>ΜΟΥΛΑΡΑ</t>
  </si>
  <si>
    <t>ΟΛΓΑ</t>
  </si>
  <si>
    <t>ΜΑΤΘΑΙΟΣ</t>
  </si>
  <si>
    <t>ΝΟΥΝΟΣ</t>
  </si>
  <si>
    <t>ΓΕΩΡΓΙΟΣ</t>
  </si>
  <si>
    <t>ΧΡΗΣΤΟΣ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</si>
</sst>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1"/>
      <color theme="1"/>
      <name val="Calibri"/>
      <family val="2"/>
      <charset val="161"/>
      <scheme val="minor"/>
    </font>
    <font>
      <sz val="16"/>
      <color theme="1"/>
      <name val="Times New Roman"/>
      <family val="1"/>
      <charset val="161"/>
    </font>
    <font>
      <b/>
      <sz val="12"/>
      <color indexed="48"/>
      <name val="Arial Greek"/>
      <charset val="161"/>
    </font>
    <font>
      <b/>
      <sz val="12"/>
      <color indexed="10"/>
      <name val="Arial Greek"/>
      <charset val="161"/>
    </font>
    <font>
      <b/>
      <sz val="11"/>
      <color indexed="12"/>
      <name val="Arial Greek"/>
      <charset val="161"/>
    </font>
    <font>
      <b/>
      <sz val="14"/>
      <name val="Arial Greek"/>
      <charset val="161"/>
    </font>
    <font>
      <b/>
      <sz val="14"/>
      <color indexed="8"/>
      <name val="Arial Greek"/>
      <charset val="161"/>
    </font>
    <font>
      <sz val="14"/>
      <name val="Arial Greek"/>
      <charset val="161"/>
    </font>
    <font>
      <b/>
      <sz val="11"/>
      <color indexed="10"/>
      <name val="Arial Greek"/>
      <charset val="161"/>
    </font>
    <font>
      <b/>
      <sz val="9"/>
      <color indexed="10"/>
      <name val="Arial Greek"/>
      <charset val="161"/>
    </font>
    <font>
      <b/>
      <sz val="14"/>
      <color indexed="12"/>
      <name val="Arial Greek"/>
      <charset val="161"/>
    </font>
    <font>
      <b/>
      <sz val="14"/>
      <color indexed="10"/>
      <name val="Arial Greek"/>
      <charset val="161"/>
    </font>
    <font>
      <b/>
      <sz val="10"/>
      <color indexed="12"/>
      <name val="Arial Greek"/>
      <charset val="161"/>
    </font>
    <font>
      <sz val="12"/>
      <color theme="1"/>
      <name val="Calibri"/>
      <family val="2"/>
      <charset val="161"/>
    </font>
    <font>
      <sz val="9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textRotation="90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4" fontId="6" fillId="5" borderId="2" xfId="0" applyNumberFormat="1" applyFont="1" applyFill="1" applyBorder="1" applyAlignment="1" applyProtection="1">
      <alignment horizontal="center" vertical="center" textRotation="90"/>
      <protection locked="0"/>
    </xf>
    <xf numFmtId="0" fontId="7" fillId="6" borderId="2" xfId="0" applyFont="1" applyFill="1" applyBorder="1" applyAlignment="1" applyProtection="1">
      <alignment horizontal="center" vertical="center" textRotation="90"/>
      <protection locked="0"/>
    </xf>
    <xf numFmtId="164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2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1" fontId="6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4" fontId="11" fillId="5" borderId="2" xfId="0" applyNumberFormat="1" applyFont="1" applyFill="1" applyBorder="1" applyAlignment="1" applyProtection="1">
      <alignment horizontal="center" vertical="center" textRotation="90"/>
      <protection locked="0"/>
    </xf>
    <xf numFmtId="164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3" fillId="0" borderId="2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916;&#919;&#924;&#927;&#931;%20&#934;&#933;&#923;&#919;&#931;%2078\Desktop\&#913;&#928;&#927;&#932;&#917;&#923;&#917;&#931;&#924;&#913;&#932;&#913;%20&#913;&#920;&#923;&#919;&#932;&#921;&#922;&#927;\&#928;&#921;&#925;&#913;&#922;&#913;&#931;%20&#914;&#913;&#920;&#924;&#927;&#923;&#927;&#915;&#919;&#931;&#919;&#931;%20&#915;&#933;&#924;&#925;&#913;&#931;&#932;&#937;&#925;%202024%20%20&#922;&#937;&#916;%202%20&#931;&#937;&#931;&#932;&#927;.xlsx" TargetMode="External"/><Relationship Id="rId1" Type="http://schemas.openxmlformats.org/officeDocument/2006/relationships/externalLinkPath" Target="/Users/&#916;&#919;&#924;&#927;&#931;%20&#934;&#933;&#923;&#919;&#931;%2078/Desktop/&#913;&#928;&#927;&#932;&#917;&#923;&#917;&#931;&#924;&#913;&#932;&#913;%20&#913;&#920;&#923;&#919;&#932;&#921;&#922;&#927;/&#928;&#921;&#925;&#913;&#922;&#913;&#931;%20&#914;&#913;&#920;&#924;&#927;&#923;&#927;&#915;&#919;&#931;&#919;&#931;%20&#915;&#933;&#924;&#925;&#913;&#931;&#932;&#937;&#925;%202024%20%20&#922;&#937;&#916;%202%20&#931;&#937;&#931;&#932;&#9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ΠΙΝΑΚΑΣ ΒΑΘΜΟΛΟΓΗΣΗΣ"/>
      <sheetName val="Φύλλο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E560-F03B-48D2-9B50-3C21EF65ECF4}">
  <dimension ref="A1:AF7"/>
  <sheetViews>
    <sheetView tabSelected="1" workbookViewId="0">
      <selection sqref="A1:AF7"/>
    </sheetView>
  </sheetViews>
  <sheetFormatPr defaultRowHeight="15" x14ac:dyDescent="0.25"/>
  <sheetData>
    <row r="1" spans="1:32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 t="s">
        <v>8</v>
      </c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E2" s="9" t="s">
        <v>9</v>
      </c>
      <c r="AF2" s="10" t="s">
        <v>10</v>
      </c>
    </row>
    <row r="3" spans="1:32" ht="204.75" x14ac:dyDescent="0.25">
      <c r="A3" s="2"/>
      <c r="B3" s="2"/>
      <c r="C3" s="2"/>
      <c r="D3" s="3"/>
      <c r="E3" s="2"/>
      <c r="F3" s="4"/>
      <c r="G3" s="11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3" t="s">
        <v>16</v>
      </c>
      <c r="M3" s="14" t="s">
        <v>17</v>
      </c>
      <c r="N3" s="15" t="s">
        <v>18</v>
      </c>
      <c r="O3" s="15"/>
      <c r="P3" s="15"/>
      <c r="Q3" s="15"/>
      <c r="R3" s="12"/>
      <c r="S3" s="16" t="s">
        <v>19</v>
      </c>
      <c r="T3" s="16" t="s">
        <v>20</v>
      </c>
      <c r="U3" s="16" t="s">
        <v>21</v>
      </c>
      <c r="V3" s="16" t="s">
        <v>22</v>
      </c>
      <c r="W3" s="16" t="s">
        <v>23</v>
      </c>
      <c r="X3" s="16" t="s">
        <v>24</v>
      </c>
      <c r="Y3" s="17" t="s">
        <v>25</v>
      </c>
      <c r="Z3" s="16" t="s">
        <v>26</v>
      </c>
      <c r="AA3" s="16"/>
      <c r="AB3" s="16"/>
      <c r="AC3" s="16"/>
      <c r="AD3" s="16" t="s">
        <v>27</v>
      </c>
      <c r="AE3" s="18"/>
      <c r="AF3" s="10"/>
    </row>
    <row r="4" spans="1:32" x14ac:dyDescent="0.25">
      <c r="A4" s="2"/>
      <c r="B4" s="2"/>
      <c r="C4" s="2"/>
      <c r="D4" s="3"/>
      <c r="E4" s="2"/>
      <c r="F4" s="4"/>
      <c r="G4" s="19" t="s">
        <v>28</v>
      </c>
      <c r="H4" s="20" t="s">
        <v>29</v>
      </c>
      <c r="I4" s="20" t="s">
        <v>30</v>
      </c>
      <c r="J4" s="20" t="s">
        <v>31</v>
      </c>
      <c r="K4" s="20" t="s">
        <v>32</v>
      </c>
      <c r="L4" s="20" t="s">
        <v>33</v>
      </c>
      <c r="M4" s="20" t="s">
        <v>34</v>
      </c>
      <c r="N4" s="20" t="s">
        <v>35</v>
      </c>
      <c r="O4" s="20" t="s">
        <v>36</v>
      </c>
      <c r="P4" s="20" t="s">
        <v>37</v>
      </c>
      <c r="Q4" s="20" t="s">
        <v>38</v>
      </c>
      <c r="R4" s="20" t="s">
        <v>39</v>
      </c>
      <c r="S4" s="16"/>
      <c r="T4" s="16"/>
      <c r="U4" s="16"/>
      <c r="V4" s="16"/>
      <c r="W4" s="16"/>
      <c r="X4" s="16"/>
      <c r="Y4" s="17"/>
      <c r="Z4" s="16"/>
      <c r="AA4" s="16"/>
      <c r="AB4" s="16"/>
      <c r="AC4" s="16"/>
      <c r="AD4" s="16"/>
      <c r="AE4" s="18"/>
      <c r="AF4" s="10"/>
    </row>
    <row r="5" spans="1:32" ht="15.75" x14ac:dyDescent="0.25">
      <c r="A5" s="21">
        <v>2</v>
      </c>
      <c r="B5" s="22" t="s">
        <v>40</v>
      </c>
      <c r="C5" s="22" t="s">
        <v>41</v>
      </c>
      <c r="D5" s="23" t="s">
        <v>42</v>
      </c>
      <c r="E5" s="22"/>
      <c r="F5" s="24">
        <v>1</v>
      </c>
      <c r="G5" s="24">
        <v>4</v>
      </c>
      <c r="H5" s="24"/>
      <c r="I5" s="24"/>
      <c r="J5" s="24">
        <v>2</v>
      </c>
      <c r="K5" s="24">
        <v>7.2</v>
      </c>
      <c r="L5" s="24"/>
      <c r="M5" s="24"/>
      <c r="N5" s="24">
        <v>20</v>
      </c>
      <c r="O5" s="24"/>
      <c r="P5" s="24"/>
      <c r="Q5" s="24"/>
      <c r="R5" s="24">
        <v>20</v>
      </c>
      <c r="S5" s="24">
        <f>G5*1</f>
        <v>4</v>
      </c>
      <c r="T5" s="24">
        <f>H5*2</f>
        <v>0</v>
      </c>
      <c r="U5" s="24">
        <f>I5*0.5</f>
        <v>0</v>
      </c>
      <c r="V5" s="24">
        <f>J5*0.3</f>
        <v>0.6</v>
      </c>
      <c r="W5" s="24" t="e">
        <f>'[1] ΠΙΝΑΚΑΣ ΒΑΘΜΟΛΟΓΗΣΗΣ'!AE5</f>
        <v>#REF!</v>
      </c>
      <c r="X5" s="24">
        <f>L5*2</f>
        <v>0</v>
      </c>
      <c r="Y5" s="24">
        <f>M5*1</f>
        <v>0</v>
      </c>
      <c r="Z5" s="24">
        <v>0</v>
      </c>
      <c r="AA5" s="24">
        <f>O5*0.6</f>
        <v>0</v>
      </c>
      <c r="AB5" s="24">
        <f>P5*0.5</f>
        <v>0</v>
      </c>
      <c r="AC5" s="24">
        <v>0</v>
      </c>
      <c r="AD5" s="24">
        <f>IF(R5&lt;25,0.8*R5,IF(R5&lt;49,(0.8*24+0.6*(R5-24)), IF(R5&lt;73,(0.8*24+0.6*24+0.5*(R5-48)),(0.8*24+0.6*24+0.5*24+0.2*24))))</f>
        <v>16</v>
      </c>
      <c r="AE5" s="24" t="e">
        <f>SUM(S5:AD5)</f>
        <v>#REF!</v>
      </c>
      <c r="AF5" s="24">
        <v>1</v>
      </c>
    </row>
    <row r="6" spans="1:32" ht="15.75" x14ac:dyDescent="0.25">
      <c r="A6" s="21">
        <v>16</v>
      </c>
      <c r="B6" s="22" t="s">
        <v>43</v>
      </c>
      <c r="C6" s="22" t="s">
        <v>44</v>
      </c>
      <c r="D6" s="23" t="s">
        <v>45</v>
      </c>
      <c r="E6" s="22"/>
      <c r="F6" s="24">
        <v>1</v>
      </c>
      <c r="G6" s="24">
        <v>1</v>
      </c>
      <c r="H6" s="24"/>
      <c r="I6" s="24"/>
      <c r="J6" s="24">
        <v>1</v>
      </c>
      <c r="K6" s="24">
        <v>7.3579999999999997</v>
      </c>
      <c r="L6" s="24"/>
      <c r="M6" s="24"/>
      <c r="N6" s="24"/>
      <c r="O6" s="24">
        <v>46</v>
      </c>
      <c r="P6" s="24"/>
      <c r="Q6" s="24"/>
      <c r="R6" s="24">
        <f>SUM(N6:Q6)</f>
        <v>46</v>
      </c>
      <c r="S6" s="24">
        <f>G6*1</f>
        <v>1</v>
      </c>
      <c r="T6" s="24">
        <f>H6*2</f>
        <v>0</v>
      </c>
      <c r="U6" s="24">
        <f>I6*0.5</f>
        <v>0</v>
      </c>
      <c r="V6" s="24">
        <f>J6*0.3</f>
        <v>0.3</v>
      </c>
      <c r="W6" s="24">
        <f>K6*0.1</f>
        <v>0.73580000000000001</v>
      </c>
      <c r="X6" s="24">
        <f>L6*2</f>
        <v>0</v>
      </c>
      <c r="Y6" s="24">
        <f>M6*2</f>
        <v>0</v>
      </c>
      <c r="Z6" s="24">
        <v>0</v>
      </c>
      <c r="AA6" s="24">
        <v>0</v>
      </c>
      <c r="AB6" s="24">
        <v>0</v>
      </c>
      <c r="AC6" s="24">
        <v>0</v>
      </c>
      <c r="AD6" s="24">
        <f>IF(R6&lt;25,0.8*R6,IF(R6&lt;49,(0.8*24+0.6*(R6-24)), IF(R6&lt;73,(0.8*24+0.6*24+0.5*(R6-48)),(0.8*24+0.6*24+0.5*24+0.2*24))))</f>
        <v>32.400000000000006</v>
      </c>
      <c r="AE6" s="24">
        <f>SUM(S6:AD6)</f>
        <v>34.435800000000008</v>
      </c>
      <c r="AF6" s="24">
        <v>2</v>
      </c>
    </row>
    <row r="7" spans="1:32" ht="15.75" x14ac:dyDescent="0.25">
      <c r="A7" s="21">
        <v>17</v>
      </c>
      <c r="B7" s="22" t="s">
        <v>46</v>
      </c>
      <c r="C7" s="22" t="s">
        <v>47</v>
      </c>
      <c r="D7" s="23" t="s">
        <v>48</v>
      </c>
      <c r="E7" s="22"/>
      <c r="F7" s="24">
        <v>1</v>
      </c>
      <c r="G7" s="24">
        <v>1</v>
      </c>
      <c r="H7" s="24"/>
      <c r="I7" s="24"/>
      <c r="J7" s="24"/>
      <c r="K7" s="24">
        <v>7.54</v>
      </c>
      <c r="L7" s="24"/>
      <c r="M7" s="24">
        <v>8.3699999999999992</v>
      </c>
      <c r="N7" s="24">
        <v>9</v>
      </c>
      <c r="O7" s="24"/>
      <c r="P7" s="24"/>
      <c r="Q7" s="24"/>
      <c r="R7" s="24">
        <f>SUM(N7:Q7)</f>
        <v>9</v>
      </c>
      <c r="S7" s="24">
        <f>G7*1</f>
        <v>1</v>
      </c>
      <c r="T7" s="24">
        <f>H7*2</f>
        <v>0</v>
      </c>
      <c r="U7" s="24">
        <f>I7*0.5</f>
        <v>0</v>
      </c>
      <c r="V7" s="24">
        <f>J7*0.3</f>
        <v>0</v>
      </c>
      <c r="W7" s="24">
        <f>K7*0.1</f>
        <v>0.754</v>
      </c>
      <c r="X7" s="24">
        <f>L7*2</f>
        <v>0</v>
      </c>
      <c r="Y7" s="24">
        <f>M7*2</f>
        <v>16.739999999999998</v>
      </c>
      <c r="Z7" s="24">
        <v>0</v>
      </c>
      <c r="AA7" s="24">
        <v>0</v>
      </c>
      <c r="AB7" s="24">
        <v>0</v>
      </c>
      <c r="AC7" s="24">
        <v>0</v>
      </c>
      <c r="AD7" s="24">
        <f>IF(R7&lt;25,0.8*R7,IF(R7&lt;49,(0.8*24+0.6*(R7-24)), IF(R7&lt;73,(0.8*24+0.6*24+0.5*(R7-48)),(0.8*24+0.6*24+0.5*24+0.2*24))))</f>
        <v>7.2</v>
      </c>
      <c r="AE7" s="24">
        <f>SUM(S7:AD7)</f>
        <v>25.693999999999999</v>
      </c>
      <c r="AF7" s="24">
        <v>3</v>
      </c>
    </row>
  </sheetData>
  <mergeCells count="21">
    <mergeCell ref="AD3:AD4"/>
    <mergeCell ref="AF2:AF4"/>
    <mergeCell ref="N3:Q3"/>
    <mergeCell ref="S3:S4"/>
    <mergeCell ref="T3:T4"/>
    <mergeCell ref="U3:U4"/>
    <mergeCell ref="V3:V4"/>
    <mergeCell ref="W3:W4"/>
    <mergeCell ref="X3:X4"/>
    <mergeCell ref="Y3:Y4"/>
    <mergeCell ref="Z3:AC4"/>
    <mergeCell ref="A1:AF1"/>
    <mergeCell ref="A2:A4"/>
    <mergeCell ref="B2:B4"/>
    <mergeCell ref="C2:C4"/>
    <mergeCell ref="D2:D4"/>
    <mergeCell ref="E2:E4"/>
    <mergeCell ref="F2:F4"/>
    <mergeCell ref="G2:Q2"/>
    <mergeCell ref="S2:AC2"/>
    <mergeCell ref="AE2:AE4"/>
  </mergeCells>
  <dataValidations count="1">
    <dataValidation allowBlank="1" showDropDown="1" showInputMessage="1" showErrorMessage="1" sqref="F2" xr:uid="{A469EDFA-2955-467B-A11C-9AF74789347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166</dc:creator>
  <cp:lastModifiedBy>ΔΗΜΟΣ ΦΥΛΗΣ 166</cp:lastModifiedBy>
  <dcterms:created xsi:type="dcterms:W3CDTF">2024-02-08T11:31:00Z</dcterms:created>
  <dcterms:modified xsi:type="dcterms:W3CDTF">2024-02-08T11:31:28Z</dcterms:modified>
</cp:coreProperties>
</file>